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'!$A$1:$S$23</definedName>
  </definedNames>
  <calcPr fullCalcOnLoad="1"/>
</workbook>
</file>

<file path=xl/sharedStrings.xml><?xml version="1.0" encoding="utf-8"?>
<sst xmlns="http://schemas.openxmlformats.org/spreadsheetml/2006/main" count="36" uniqueCount="36">
  <si>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</si>
  <si>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</si>
  <si>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</si>
  <si>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</si>
  <si>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</si>
  <si>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</si>
  <si>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</si>
  <si>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</si>
  <si>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</si>
  <si>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</si>
  <si>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</si>
  <si>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</si>
  <si>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</si>
  <si>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</si>
  <si>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</si>
  <si>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</si>
  <si>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</si>
  <si>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</si>
  <si>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</si>
  <si>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</si>
  <si>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</si>
  <si>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</si>
  <si>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</si>
  <si>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</si>
  <si>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</si>
  <si>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TOTAL 2024 ACTIVITATE CURENTA</t>
  </si>
  <si>
    <t>TOTAL MONITORIZARE 2024</t>
  </si>
  <si>
    <t>FEBRUARIE 2024 (VALIDAT)</t>
  </si>
  <si>
    <t>APRILIE 2024</t>
  </si>
  <si>
    <t>TOTAL TRIM.II 2024 ACTIVITATE CURENTA</t>
  </si>
  <si>
    <t>TOTAL TRIM.II 2024 CU MONITORIZARE</t>
  </si>
  <si>
    <t>MONITORIZARE FEBRUARIE 2024</t>
  </si>
  <si>
    <t>MAI 2024</t>
  </si>
  <si>
    <t>MARTIE 2024 (VALIDAT)</t>
  </si>
  <si>
    <t>MONITORIZARE MARTIE 2024</t>
  </si>
  <si>
    <t>IUNIE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</si>
</sst>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4" fontId="51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31"/>
  <sheetViews>
    <sheetView tabSelected="1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D20" sqref="D20:D23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21.421875" style="6" customWidth="1"/>
    <col min="5" max="5" width="20.7109375" style="6" customWidth="1"/>
    <col min="6" max="7" width="21.28125" style="6" customWidth="1"/>
    <col min="8" max="10" width="20.57421875" style="6" customWidth="1"/>
    <col min="11" max="11" width="20.140625" style="6" customWidth="1"/>
    <col min="12" max="18" width="20.57421875" style="6" customWidth="1"/>
    <col min="19" max="19" width="21.7109375" style="7" customWidth="1"/>
    <col min="20" max="20" width="10.28125" style="6" customWidth="1"/>
    <col min="21" max="21" width="9.8515625" style="26" bestFit="1" customWidth="1"/>
    <col min="22" max="22" width="9.140625" style="26" customWidth="1"/>
    <col min="23" max="16384" width="9.140625" style="6" customWidth="1"/>
  </cols>
  <sheetData>
    <row r="2" ht="19.5" customHeight="1"/>
    <row r="3" ht="19.5" customHeight="1"/>
    <row r="4" ht="19.5" customHeight="1"/>
    <row r="5" spans="2:18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24" customHeight="1">
      <c r="B7" s="5" t="s">
        <v>19</v>
      </c>
      <c r="C7" s="9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0.25">
      <c r="A8" s="10"/>
      <c r="B8" s="2" t="s">
        <v>14</v>
      </c>
      <c r="C8" s="11"/>
      <c r="D8" s="2"/>
      <c r="E8" s="2"/>
      <c r="F8" s="2"/>
      <c r="G8" s="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9" ht="111.75" customHeight="1">
      <c r="A11" s="15" t="s">
        <v>0</v>
      </c>
      <c r="B11" s="16" t="s">
        <v>1</v>
      </c>
      <c r="C11" s="15" t="s">
        <v>10</v>
      </c>
      <c r="D11" s="17" t="s">
        <v>20</v>
      </c>
      <c r="E11" s="17" t="s">
        <v>27</v>
      </c>
      <c r="F11" s="17" t="s">
        <v>21</v>
      </c>
      <c r="G11" s="17" t="s">
        <v>33</v>
      </c>
      <c r="H11" s="17" t="s">
        <v>22</v>
      </c>
      <c r="I11" s="17" t="s">
        <v>23</v>
      </c>
      <c r="J11" s="17" t="s">
        <v>28</v>
      </c>
      <c r="K11" s="17" t="s">
        <v>31</v>
      </c>
      <c r="L11" s="29" t="s">
        <v>32</v>
      </c>
      <c r="M11" s="17" t="s">
        <v>34</v>
      </c>
      <c r="N11" s="17" t="s">
        <v>35</v>
      </c>
      <c r="O11" s="17" t="s">
        <v>29</v>
      </c>
      <c r="P11" s="17" t="s">
        <v>30</v>
      </c>
      <c r="Q11" s="17" t="s">
        <v>25</v>
      </c>
      <c r="R11" s="17" t="s">
        <v>26</v>
      </c>
      <c r="S11" s="17" t="s">
        <v>24</v>
      </c>
    </row>
    <row r="12" spans="1:19" ht="39.75" customHeight="1">
      <c r="A12" s="18">
        <v>1</v>
      </c>
      <c r="B12" s="4" t="s">
        <v>15</v>
      </c>
      <c r="C12" s="4" t="s">
        <v>16</v>
      </c>
      <c r="D12" s="24">
        <v>4779</v>
      </c>
      <c r="E12" s="24">
        <v>10215.5</v>
      </c>
      <c r="F12" s="24">
        <v>4701</v>
      </c>
      <c r="G12" s="24">
        <v>9580.5</v>
      </c>
      <c r="H12" s="24">
        <f aca="true" t="shared" si="0" ref="H12:H18">G12+E12+D12</f>
        <v>24575</v>
      </c>
      <c r="I12" s="24">
        <f aca="true" t="shared" si="1" ref="I12:I18">H12+F12</f>
        <v>29276</v>
      </c>
      <c r="J12" s="24">
        <f>4940.3-5</f>
        <v>4935.3</v>
      </c>
      <c r="K12" s="24">
        <v>83.2</v>
      </c>
      <c r="L12" s="24">
        <v>4940.3</v>
      </c>
      <c r="M12" s="24">
        <v>914.5</v>
      </c>
      <c r="N12" s="24">
        <f>5544.31-0.01</f>
        <v>5544.3</v>
      </c>
      <c r="O12" s="24">
        <f>J12+L12+N12</f>
        <v>15419.900000000001</v>
      </c>
      <c r="P12" s="24">
        <f>O12+K12+M12</f>
        <v>16417.600000000002</v>
      </c>
      <c r="Q12" s="24">
        <f>H12+O12</f>
        <v>39994.9</v>
      </c>
      <c r="R12" s="24">
        <f>F12+K12+M12</f>
        <v>5698.7</v>
      </c>
      <c r="S12" s="24">
        <f>Q12+R12</f>
        <v>45693.6</v>
      </c>
    </row>
    <row r="13" spans="1:19" ht="39.75" customHeight="1">
      <c r="A13" s="18">
        <v>2</v>
      </c>
      <c r="B13" s="4" t="s">
        <v>3</v>
      </c>
      <c r="C13" s="4" t="s">
        <v>11</v>
      </c>
      <c r="D13" s="24">
        <v>2142.8</v>
      </c>
      <c r="E13" s="24">
        <v>3896</v>
      </c>
      <c r="F13" s="24">
        <v>0</v>
      </c>
      <c r="G13" s="24">
        <v>1607.1</v>
      </c>
      <c r="H13" s="24">
        <f t="shared" si="0"/>
        <v>7645.900000000001</v>
      </c>
      <c r="I13" s="24">
        <f t="shared" si="1"/>
        <v>7645.900000000001</v>
      </c>
      <c r="J13" s="24">
        <f>1812.84-10.94</f>
        <v>1801.8999999999999</v>
      </c>
      <c r="K13" s="24">
        <v>0</v>
      </c>
      <c r="L13" s="24">
        <f>1812.84-10.94</f>
        <v>1801.8999999999999</v>
      </c>
      <c r="M13" s="24">
        <v>0</v>
      </c>
      <c r="N13" s="24">
        <f>1709.93-5.43</f>
        <v>1704.5</v>
      </c>
      <c r="O13" s="24">
        <f aca="true" t="shared" si="2" ref="O13:O18">J13+L13+N13</f>
        <v>5308.299999999999</v>
      </c>
      <c r="P13" s="24">
        <f aca="true" t="shared" si="3" ref="P13:P18">O13+K13+M13</f>
        <v>5308.299999999999</v>
      </c>
      <c r="Q13" s="24">
        <f aca="true" t="shared" si="4" ref="Q13:Q18">H13+O13</f>
        <v>12954.2</v>
      </c>
      <c r="R13" s="24">
        <f aca="true" t="shared" si="5" ref="R13:R18">F13+K13+M13</f>
        <v>0</v>
      </c>
      <c r="S13" s="24">
        <f aca="true" t="shared" si="6" ref="S13:S18">Q13+R13</f>
        <v>12954.2</v>
      </c>
    </row>
    <row r="14" spans="1:19" ht="39.75" customHeight="1">
      <c r="A14" s="18">
        <v>3</v>
      </c>
      <c r="B14" s="4" t="s">
        <v>4</v>
      </c>
      <c r="C14" s="4" t="s">
        <v>12</v>
      </c>
      <c r="D14" s="24">
        <v>974</v>
      </c>
      <c r="E14" s="24">
        <v>2045.4</v>
      </c>
      <c r="F14" s="24">
        <v>0</v>
      </c>
      <c r="G14" s="24">
        <v>1801.9</v>
      </c>
      <c r="H14" s="24">
        <f t="shared" si="0"/>
        <v>4821.3</v>
      </c>
      <c r="I14" s="24">
        <f t="shared" si="1"/>
        <v>4821.3</v>
      </c>
      <c r="J14" s="24">
        <f>833.59-15.79</f>
        <v>817.8000000000001</v>
      </c>
      <c r="K14" s="24">
        <v>0</v>
      </c>
      <c r="L14" s="24">
        <f>833.59-15.79</f>
        <v>817.8000000000001</v>
      </c>
      <c r="M14" s="24">
        <v>0</v>
      </c>
      <c r="N14" s="24">
        <f>786.27-0.47</f>
        <v>785.8</v>
      </c>
      <c r="O14" s="24">
        <f t="shared" si="2"/>
        <v>2421.4</v>
      </c>
      <c r="P14" s="24">
        <f t="shared" si="3"/>
        <v>2421.4</v>
      </c>
      <c r="Q14" s="24">
        <f t="shared" si="4"/>
        <v>7242.700000000001</v>
      </c>
      <c r="R14" s="24">
        <f t="shared" si="5"/>
        <v>0</v>
      </c>
      <c r="S14" s="24">
        <f t="shared" si="6"/>
        <v>7242.700000000001</v>
      </c>
    </row>
    <row r="15" spans="1:19" ht="39.75" customHeight="1">
      <c r="A15" s="18">
        <v>4</v>
      </c>
      <c r="B15" s="4" t="s">
        <v>5</v>
      </c>
      <c r="C15" s="4" t="s">
        <v>13</v>
      </c>
      <c r="D15" s="24">
        <v>1071.4</v>
      </c>
      <c r="E15" s="24">
        <v>2337.6</v>
      </c>
      <c r="F15" s="24">
        <v>0</v>
      </c>
      <c r="G15" s="24">
        <v>1509.7</v>
      </c>
      <c r="H15" s="24">
        <f t="shared" si="0"/>
        <v>4918.700000000001</v>
      </c>
      <c r="I15" s="24">
        <f t="shared" si="1"/>
        <v>4918.700000000001</v>
      </c>
      <c r="J15" s="24">
        <f>937.68-22.48</f>
        <v>915.1999999999999</v>
      </c>
      <c r="K15" s="24">
        <v>0</v>
      </c>
      <c r="L15" s="24">
        <f>937.68-5.68</f>
        <v>932</v>
      </c>
      <c r="M15" s="24">
        <v>0</v>
      </c>
      <c r="N15" s="24">
        <f>884.45-2.95</f>
        <v>881.5</v>
      </c>
      <c r="O15" s="24">
        <f t="shared" si="2"/>
        <v>2728.7</v>
      </c>
      <c r="P15" s="24">
        <f t="shared" si="3"/>
        <v>2728.7</v>
      </c>
      <c r="Q15" s="24">
        <f t="shared" si="4"/>
        <v>7647.400000000001</v>
      </c>
      <c r="R15" s="24">
        <f t="shared" si="5"/>
        <v>0</v>
      </c>
      <c r="S15" s="24">
        <f t="shared" si="6"/>
        <v>7647.400000000001</v>
      </c>
    </row>
    <row r="16" spans="1:21" ht="39.75" customHeight="1">
      <c r="A16" s="18">
        <v>5</v>
      </c>
      <c r="B16" s="4" t="s">
        <v>7</v>
      </c>
      <c r="C16" s="4" t="s">
        <v>9</v>
      </c>
      <c r="D16" s="24">
        <v>19044.9</v>
      </c>
      <c r="E16" s="24">
        <v>19168.8</v>
      </c>
      <c r="F16" s="24">
        <v>0</v>
      </c>
      <c r="G16" s="24">
        <v>15784.2</v>
      </c>
      <c r="H16" s="24">
        <f t="shared" si="0"/>
        <v>53997.9</v>
      </c>
      <c r="I16" s="24">
        <f t="shared" si="1"/>
        <v>53997.9</v>
      </c>
      <c r="J16" s="24">
        <f>17378.26-2.16</f>
        <v>17376.1</v>
      </c>
      <c r="K16" s="24">
        <v>0</v>
      </c>
      <c r="L16" s="24">
        <f>17378.26-1.26</f>
        <v>17377</v>
      </c>
      <c r="M16" s="24">
        <v>3119.4</v>
      </c>
      <c r="N16" s="24">
        <f>16391.77-0.17</f>
        <v>16391.600000000002</v>
      </c>
      <c r="O16" s="24">
        <f t="shared" si="2"/>
        <v>51144.7</v>
      </c>
      <c r="P16" s="24">
        <f t="shared" si="3"/>
        <v>54264.1</v>
      </c>
      <c r="Q16" s="24">
        <f t="shared" si="4"/>
        <v>105142.6</v>
      </c>
      <c r="R16" s="24">
        <f t="shared" si="5"/>
        <v>3119.4</v>
      </c>
      <c r="S16" s="24">
        <f t="shared" si="6"/>
        <v>108262</v>
      </c>
      <c r="U16" s="27"/>
    </row>
    <row r="17" spans="1:21" ht="54" customHeight="1">
      <c r="A17" s="18">
        <v>6</v>
      </c>
      <c r="B17" s="4" t="s">
        <v>6</v>
      </c>
      <c r="C17" s="4" t="s">
        <v>8</v>
      </c>
      <c r="D17" s="24">
        <v>14287</v>
      </c>
      <c r="E17" s="24">
        <v>18648.3</v>
      </c>
      <c r="F17" s="24">
        <v>0</v>
      </c>
      <c r="G17" s="24">
        <v>14704.5</v>
      </c>
      <c r="H17" s="24">
        <f t="shared" si="0"/>
        <v>47639.8</v>
      </c>
      <c r="I17" s="24">
        <f t="shared" si="1"/>
        <v>47639.8</v>
      </c>
      <c r="J17" s="24">
        <f>16190.54-3.34</f>
        <v>16187.2</v>
      </c>
      <c r="K17" s="24">
        <v>0</v>
      </c>
      <c r="L17" s="24">
        <f>16190.54-0.54</f>
        <v>16190</v>
      </c>
      <c r="M17" s="24">
        <v>12.1</v>
      </c>
      <c r="N17" s="24">
        <f>15271.47-0.17</f>
        <v>15271.3</v>
      </c>
      <c r="O17" s="24">
        <f t="shared" si="2"/>
        <v>47648.5</v>
      </c>
      <c r="P17" s="24">
        <f t="shared" si="3"/>
        <v>47660.6</v>
      </c>
      <c r="Q17" s="24">
        <f t="shared" si="4"/>
        <v>95288.3</v>
      </c>
      <c r="R17" s="24">
        <f t="shared" si="5"/>
        <v>12.1</v>
      </c>
      <c r="S17" s="24">
        <f t="shared" si="6"/>
        <v>95300.40000000001</v>
      </c>
      <c r="U17" s="27"/>
    </row>
    <row r="18" spans="1:21" ht="40.5" customHeight="1">
      <c r="A18" s="18">
        <v>7</v>
      </c>
      <c r="B18" s="4" t="s">
        <v>17</v>
      </c>
      <c r="C18" s="4" t="s">
        <v>18</v>
      </c>
      <c r="D18" s="24">
        <v>0</v>
      </c>
      <c r="E18" s="24">
        <v>808.7</v>
      </c>
      <c r="F18" s="24">
        <v>0</v>
      </c>
      <c r="G18" s="24">
        <v>433.5</v>
      </c>
      <c r="H18" s="24">
        <f t="shared" si="0"/>
        <v>1242.2</v>
      </c>
      <c r="I18" s="24">
        <f t="shared" si="1"/>
        <v>1242.2</v>
      </c>
      <c r="J18" s="24">
        <f>2906.79-1.69</f>
        <v>2905.1</v>
      </c>
      <c r="K18" s="24">
        <v>0</v>
      </c>
      <c r="L18" s="24">
        <f>2906.79-5.09</f>
        <v>2901.7</v>
      </c>
      <c r="M18" s="24">
        <v>0</v>
      </c>
      <c r="N18" s="24">
        <v>2741.8</v>
      </c>
      <c r="O18" s="24">
        <f t="shared" si="2"/>
        <v>8548.599999999999</v>
      </c>
      <c r="P18" s="24">
        <f t="shared" si="3"/>
        <v>8548.599999999999</v>
      </c>
      <c r="Q18" s="24">
        <f t="shared" si="4"/>
        <v>9790.8</v>
      </c>
      <c r="R18" s="24">
        <f t="shared" si="5"/>
        <v>0</v>
      </c>
      <c r="S18" s="24">
        <f t="shared" si="6"/>
        <v>9790.8</v>
      </c>
      <c r="U18" s="27"/>
    </row>
    <row r="19" spans="1:24" ht="33" customHeight="1">
      <c r="A19" s="20"/>
      <c r="B19" s="21" t="s">
        <v>2</v>
      </c>
      <c r="C19" s="21"/>
      <c r="D19" s="3">
        <f>SUM(D12:D18)</f>
        <v>42299.100000000006</v>
      </c>
      <c r="E19" s="3">
        <f>SUM(E12:E18)</f>
        <v>57120.3</v>
      </c>
      <c r="F19" s="3">
        <f>SUM(F12:F18)</f>
        <v>4701</v>
      </c>
      <c r="G19" s="3">
        <f>SUM(G12:G18)</f>
        <v>45421.4</v>
      </c>
      <c r="H19" s="3">
        <f aca="true" t="shared" si="7" ref="H19:S19">SUM(H12:H18)</f>
        <v>144840.80000000005</v>
      </c>
      <c r="I19" s="3">
        <f t="shared" si="7"/>
        <v>149541.80000000005</v>
      </c>
      <c r="J19" s="3">
        <f t="shared" si="7"/>
        <v>44938.6</v>
      </c>
      <c r="K19" s="3">
        <f t="shared" si="7"/>
        <v>83.2</v>
      </c>
      <c r="L19" s="3">
        <f t="shared" si="7"/>
        <v>44960.7</v>
      </c>
      <c r="M19" s="3">
        <f t="shared" si="7"/>
        <v>4046</v>
      </c>
      <c r="N19" s="3">
        <f t="shared" si="7"/>
        <v>43320.8</v>
      </c>
      <c r="O19" s="3">
        <f t="shared" si="7"/>
        <v>133220.1</v>
      </c>
      <c r="P19" s="3">
        <f t="shared" si="7"/>
        <v>137349.30000000002</v>
      </c>
      <c r="Q19" s="3">
        <f t="shared" si="7"/>
        <v>278060.89999999997</v>
      </c>
      <c r="R19" s="3">
        <f t="shared" si="7"/>
        <v>8830.2</v>
      </c>
      <c r="S19" s="3">
        <f t="shared" si="7"/>
        <v>286891.1</v>
      </c>
      <c r="T19" s="19"/>
      <c r="U19" s="30"/>
      <c r="V19" s="27"/>
      <c r="X19" s="19"/>
    </row>
    <row r="20" spans="4:22" s="22" customFormat="1" ht="19.5" customHeight="1">
      <c r="D20" s="25"/>
      <c r="E20" s="25"/>
      <c r="F20" s="1"/>
      <c r="G20" s="1"/>
      <c r="S20" s="7"/>
      <c r="U20" s="28"/>
      <c r="V20" s="28"/>
    </row>
    <row r="21" spans="4:22" s="22" customFormat="1" ht="19.5" customHeight="1">
      <c r="D21" s="1"/>
      <c r="E21" s="1"/>
      <c r="F21" s="1"/>
      <c r="G21" s="1"/>
      <c r="S21" s="7"/>
      <c r="U21" s="28"/>
      <c r="V21" s="28"/>
    </row>
    <row r="22" spans="2:18" ht="20.25">
      <c r="B22" s="23"/>
      <c r="C22" s="23"/>
      <c r="D22" s="1"/>
      <c r="E22" s="1"/>
      <c r="F22" s="1"/>
      <c r="G22" s="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4:7" ht="20.25">
      <c r="D23" s="1"/>
      <c r="E23" s="1"/>
      <c r="F23" s="1"/>
      <c r="G23" s="1"/>
    </row>
    <row r="31" spans="8:18" ht="20.2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2024-06-04T08:30:17Z</dcterms:modified>
  <cp:category/>
  <cp:version/>
  <cp:contentType/>
  <cp:contentStatus/>
</cp:coreProperties>
</file>